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90" yWindow="2265" windowWidth="18045" windowHeight="6540" tabRatio="938"/>
  </bookViews>
  <sheets>
    <sheet name="Longitud LT a diciembre 2021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Table2_In1">#N/A</definedName>
    <definedName name="A_impresión_IM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'Longitud LT a diciembre 2021'!$B$1:$H$39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idro">#REF!</definedName>
    <definedName name="Hoja7" hidden="1">{"'DMAX'!$A$10:$P$43"}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ermo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G12" i="5" l="1"/>
  <c r="G13" i="5"/>
  <c r="G10" i="5"/>
  <c r="F36" i="5" l="1"/>
  <c r="E36" i="5"/>
  <c r="D36" i="5"/>
  <c r="G33" i="5" l="1"/>
  <c r="G34" i="5"/>
  <c r="G35" i="5"/>
  <c r="E14" i="5" l="1"/>
  <c r="D14" i="5"/>
  <c r="G11" i="5"/>
  <c r="G26" i="5" l="1"/>
  <c r="G23" i="5"/>
  <c r="D38" i="5" l="1"/>
  <c r="G25" i="5" l="1"/>
  <c r="G17" i="5" l="1"/>
  <c r="G18" i="5"/>
  <c r="G19" i="5"/>
  <c r="G20" i="5"/>
  <c r="G21" i="5"/>
  <c r="G22" i="5"/>
  <c r="G24" i="5"/>
  <c r="G27" i="5"/>
  <c r="G32" i="5" l="1"/>
  <c r="G31" i="5"/>
  <c r="G30" i="5"/>
  <c r="G29" i="5"/>
  <c r="G28" i="5"/>
  <c r="G16" i="5" l="1"/>
  <c r="G36" i="5" s="1"/>
  <c r="L16" i="5" s="1"/>
  <c r="F14" i="5"/>
  <c r="F38" i="5" s="1"/>
  <c r="E38" i="5"/>
  <c r="G14" i="5"/>
  <c r="L15" i="5" s="1"/>
  <c r="L17" i="5" l="1"/>
  <c r="M15" i="5" s="1"/>
  <c r="M16" i="5" l="1"/>
  <c r="G38" i="5" l="1"/>
  <c r="H12" i="5" l="1"/>
  <c r="H11" i="5"/>
  <c r="H13" i="5"/>
  <c r="H10" i="5"/>
  <c r="H28" i="5"/>
  <c r="H32" i="5"/>
  <c r="H20" i="5"/>
  <c r="H24" i="5"/>
  <c r="H16" i="5"/>
  <c r="H18" i="5"/>
  <c r="H22" i="5"/>
  <c r="H26" i="5"/>
  <c r="H34" i="5"/>
  <c r="H19" i="5"/>
  <c r="H23" i="5"/>
  <c r="H27" i="5"/>
  <c r="H29" i="5"/>
  <c r="H33" i="5"/>
  <c r="H17" i="5"/>
  <c r="H21" i="5"/>
  <c r="H25" i="5"/>
  <c r="H30" i="5"/>
  <c r="H31" i="5"/>
  <c r="H35" i="5"/>
  <c r="H36" i="5" l="1"/>
  <c r="H14" i="5"/>
  <c r="H38" i="5" l="1"/>
</calcChain>
</file>

<file path=xl/sharedStrings.xml><?xml version="1.0" encoding="utf-8"?>
<sst xmlns="http://schemas.openxmlformats.org/spreadsheetml/2006/main" count="69" uniqueCount="41">
  <si>
    <t>Total</t>
  </si>
  <si>
    <t>COBEE</t>
  </si>
  <si>
    <t>CECBB</t>
  </si>
  <si>
    <t>HB</t>
  </si>
  <si>
    <t>Sistema Interconectado Nacional</t>
  </si>
  <si>
    <t>Sistema</t>
  </si>
  <si>
    <t>Operador o Responsable</t>
  </si>
  <si>
    <t>NIVEL DE TENSIÓN</t>
  </si>
  <si>
    <t>TOTAL       (km.)</t>
  </si>
  <si>
    <t>Porcentaje      %</t>
  </si>
  <si>
    <t>230 kV</t>
  </si>
  <si>
    <t>115 kV</t>
  </si>
  <si>
    <t>69 kV</t>
  </si>
  <si>
    <t>LONGITUDES  EN km.</t>
  </si>
  <si>
    <t>S.T.I.</t>
  </si>
  <si>
    <t>ENDE</t>
  </si>
  <si>
    <t xml:space="preserve">Total S.T.I. </t>
  </si>
  <si>
    <t>FUERA DEL S.T.I.</t>
  </si>
  <si>
    <t>SAN CRISTOBAL TESA</t>
  </si>
  <si>
    <t>SEPSA</t>
  </si>
  <si>
    <t>COBOCE</t>
  </si>
  <si>
    <t>Total Fuera del S.T.I.</t>
  </si>
  <si>
    <t>Total S.I.N</t>
  </si>
  <si>
    <t>-</t>
  </si>
  <si>
    <t>CESSA</t>
  </si>
  <si>
    <t>DELAPAZ</t>
  </si>
  <si>
    <t>SETAR</t>
  </si>
  <si>
    <t>ENDE TRANSMISION S.A.</t>
  </si>
  <si>
    <t>ENDE GUARACACHI S.A.</t>
  </si>
  <si>
    <t>CRE R.L.</t>
  </si>
  <si>
    <t>ELFEC S.A.</t>
  </si>
  <si>
    <t>ENDE CORANI S.A.</t>
  </si>
  <si>
    <t>GESA</t>
  </si>
  <si>
    <t>ISA BOLIVIA</t>
  </si>
  <si>
    <t>EMVINTO</t>
  </si>
  <si>
    <t>LÍNEAS ASOCIADAS A LA GENERACIÓN</t>
  </si>
  <si>
    <t>RIOELEC S.A.</t>
  </si>
  <si>
    <t>ENDE DEORURO S.A.</t>
  </si>
  <si>
    <t>Longitud de Líneas de Transmisión (km) - al 31 de diciembre de 2021</t>
  </si>
  <si>
    <t>Fuente: CNDC, Anuario AETN 2021</t>
  </si>
  <si>
    <t>Autoridad de Fiscalizaciónde Electricidad y Tecnologia Nuclear (AETN)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</si>
</sst>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9" formatCode="#,##0.000\ "/>
    <numFmt numFmtId="172" formatCode="_ * #,##0.00_ ;_ * \-#,##0.00_ ;_ * &quot;-&quot;??_ ;_ @_ "/>
    <numFmt numFmtId="173" formatCode="#."/>
    <numFmt numFmtId="174" formatCode="_([$€]* #,##0.00_);_([$€]* \(#,##0.00\);_([$€]* &quot;-&quot;??_);_(@_)"/>
    <numFmt numFmtId="175" formatCode="_-[$€]* #,##0.00_-;\-[$€]* #,##0.00_-;_-[$€]* &quot;-&quot;??_-;_-@_-"/>
    <numFmt numFmtId="176" formatCode="_-* #,##0.00\ _P_t_s_-;\-* #,##0.00\ _P_t_s_-;_-* &quot;-&quot;??\ _P_t_s_-;_-@_-"/>
    <numFmt numFmtId="177" formatCode="mmm"/>
    <numFmt numFmtId="180" formatCode="#.##000"/>
    <numFmt numFmtId="181" formatCode="\$#,#00"/>
    <numFmt numFmtId="182" formatCode="#,#00"/>
    <numFmt numFmtId="183" formatCode="%#,#00"/>
    <numFmt numFmtId="184" formatCode="0.0%"/>
    <numFmt numFmtId="189" formatCode="_ * #,##0_ ;_ * \-#,##0_ ;_ * &quot;-&quot;_ ;_ @_ "/>
    <numFmt numFmtId="192" formatCode="_-* #,##0.00\ _p_t_a_-;\-* #,##0.00\ _p_t_a_-;_-* &quot;-&quot;??\ _p_t_a_-;_-@_-"/>
    <numFmt numFmtId="194" formatCode="_-* #,##0.0\ _€_-;\-* #,##0.0\ _€_-;_-* &quot;-&quot;??\ _€_-;_-@_-"/>
    <numFmt numFmtId="201" formatCode="_-* #,##0\ _P_t_s_-;\-* #,##0\ _P_t_s_-;_-* &quot;-&quot;\ _P_t_s_-;_-@_-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6"/>
      <name val="Agency FB"/>
      <family val="2"/>
    </font>
    <font>
      <b/>
      <sz val="14"/>
      <color theme="9" tint="-0.249977111117893"/>
      <name val="Agency FB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color indexed="43"/>
      <name val="Verdana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name val="Gill Sans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gency FB"/>
      <family val="2"/>
    </font>
    <font>
      <b/>
      <sz val="11"/>
      <name val="Calibri"/>
      <family val="2"/>
      <scheme val="minor"/>
    </font>
    <font>
      <b/>
      <sz val="7"/>
      <name val="Gill Sans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rgb="FFF46718"/>
      </bottom>
      <diagonal/>
    </border>
    <border>
      <left/>
      <right/>
      <top style="thin">
        <color rgb="FFF46718"/>
      </top>
      <bottom style="thin">
        <color theme="9" tint="-0.24994659260841701"/>
      </bottom>
      <diagonal/>
    </border>
    <border>
      <left/>
      <right/>
      <top style="thin">
        <color rgb="FFF46718"/>
      </top>
      <bottom/>
      <diagonal/>
    </border>
  </borders>
  <cellStyleXfs count="435">
    <xf numFmtId="0" fontId="0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20" fillId="11" borderId="6" applyNumberFormat="0" applyAlignment="0" applyProtection="0"/>
    <xf numFmtId="0" fontId="20" fillId="11" borderId="6" applyNumberFormat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18" fillId="0" borderId="0">
      <protection locked="0"/>
    </xf>
    <xf numFmtId="173" fontId="22" fillId="0" borderId="0">
      <protection locked="0"/>
    </xf>
    <xf numFmtId="173" fontId="22" fillId="0" borderId="0">
      <protection locked="0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6" fillId="0" borderId="0"/>
    <xf numFmtId="0" fontId="17" fillId="0" borderId="0"/>
    <xf numFmtId="0" fontId="6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9" applyNumberFormat="0" applyFont="0" applyAlignment="0" applyProtection="0"/>
    <xf numFmtId="0" fontId="6" fillId="27" borderId="9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0" fontId="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" fillId="0" borderId="0"/>
    <xf numFmtId="0" fontId="32" fillId="0" borderId="0"/>
    <xf numFmtId="0" fontId="6" fillId="0" borderId="0"/>
    <xf numFmtId="180" fontId="39" fillId="0" borderId="0">
      <protection locked="0"/>
    </xf>
    <xf numFmtId="181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82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173" fontId="6" fillId="0" borderId="0" applyFont="0" applyFill="0" applyBorder="0" applyAlignment="0" applyProtection="0"/>
    <xf numFmtId="183" fontId="39" fillId="0" borderId="0">
      <protection locked="0"/>
    </xf>
    <xf numFmtId="9" fontId="6" fillId="0" borderId="0" applyFont="0" applyFill="0" applyBorder="0" applyAlignment="0" applyProtection="0"/>
    <xf numFmtId="0" fontId="41" fillId="0" borderId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/>
    <xf numFmtId="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182" fontId="39" fillId="0" borderId="0">
      <protection locked="0"/>
    </xf>
    <xf numFmtId="180" fontId="39" fillId="0" borderId="0">
      <protection locked="0"/>
    </xf>
    <xf numFmtId="192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1" fontId="39" fillId="0" borderId="0">
      <protection locked="0"/>
    </xf>
    <xf numFmtId="0" fontId="2" fillId="0" borderId="0"/>
    <xf numFmtId="0" fontId="6" fillId="0" borderId="0"/>
    <xf numFmtId="0" fontId="42" fillId="28" borderId="22">
      <alignment horizontal="center" vertical="center"/>
    </xf>
    <xf numFmtId="0" fontId="10" fillId="0" borderId="23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7" fillId="0" borderId="0"/>
    <xf numFmtId="0" fontId="48" fillId="0" borderId="0"/>
    <xf numFmtId="0" fontId="43" fillId="0" borderId="0" applyFill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20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</cellStyleXfs>
  <cellXfs count="75">
    <xf numFmtId="0" fontId="0" fillId="0" borderId="0" xfId="0"/>
    <xf numFmtId="0" fontId="9" fillId="2" borderId="0" xfId="2" applyFont="1" applyFill="1" applyAlignment="1">
      <alignment vertical="center"/>
    </xf>
    <xf numFmtId="0" fontId="7" fillId="4" borderId="0" xfId="2" applyFont="1" applyFill="1" applyAlignment="1">
      <alignment horizontal="center" vertical="center"/>
    </xf>
    <xf numFmtId="0" fontId="4" fillId="2" borderId="0" xfId="137" applyFill="1"/>
    <xf numFmtId="0" fontId="34" fillId="5" borderId="16" xfId="138" applyFont="1" applyFill="1" applyBorder="1" applyAlignment="1">
      <alignment horizontal="center" vertical="center"/>
    </xf>
    <xf numFmtId="0" fontId="6" fillId="5" borderId="0" xfId="2" applyFill="1" applyBorder="1"/>
    <xf numFmtId="0" fontId="6" fillId="5" borderId="17" xfId="2" applyFill="1" applyBorder="1"/>
    <xf numFmtId="10" fontId="4" fillId="2" borderId="0" xfId="137" applyNumberFormat="1" applyFill="1"/>
    <xf numFmtId="0" fontId="36" fillId="5" borderId="0" xfId="2" applyFont="1" applyFill="1" applyBorder="1" applyAlignment="1">
      <alignment horizontal="center" vertical="center" wrapText="1"/>
    </xf>
    <xf numFmtId="0" fontId="36" fillId="5" borderId="0" xfId="2" applyFont="1" applyFill="1" applyBorder="1" applyAlignment="1">
      <alignment horizontal="left" vertical="center" wrapText="1"/>
    </xf>
    <xf numFmtId="0" fontId="6" fillId="2" borderId="0" xfId="2" applyFill="1"/>
    <xf numFmtId="0" fontId="49" fillId="2" borderId="0" xfId="137" applyFont="1" applyFill="1"/>
    <xf numFmtId="165" fontId="49" fillId="2" borderId="0" xfId="137" applyNumberFormat="1" applyFont="1" applyFill="1"/>
    <xf numFmtId="0" fontId="45" fillId="0" borderId="0" xfId="137" applyFont="1" applyFill="1"/>
    <xf numFmtId="165" fontId="45" fillId="0" borderId="0" xfId="137" applyNumberFormat="1" applyFont="1" applyFill="1"/>
    <xf numFmtId="43" fontId="45" fillId="0" borderId="0" xfId="189" applyFont="1" applyFill="1"/>
    <xf numFmtId="0" fontId="51" fillId="2" borderId="0" xfId="2" applyFont="1" applyFill="1" applyAlignment="1">
      <alignment vertical="center"/>
    </xf>
    <xf numFmtId="0" fontId="50" fillId="2" borderId="0" xfId="137" applyFont="1" applyFill="1"/>
    <xf numFmtId="43" fontId="45" fillId="0" borderId="0" xfId="137" applyNumberFormat="1" applyFont="1" applyFill="1"/>
    <xf numFmtId="0" fontId="46" fillId="0" borderId="0" xfId="2" applyFont="1" applyFill="1" applyBorder="1" applyAlignment="1">
      <alignment horizontal="center" vertical="center" wrapText="1"/>
    </xf>
    <xf numFmtId="0" fontId="44" fillId="0" borderId="0" xfId="137" applyFont="1" applyFill="1"/>
    <xf numFmtId="9" fontId="44" fillId="0" borderId="0" xfId="157" applyFont="1" applyFill="1"/>
    <xf numFmtId="165" fontId="52" fillId="0" borderId="0" xfId="137" applyNumberFormat="1" applyFont="1" applyFill="1"/>
    <xf numFmtId="0" fontId="46" fillId="0" borderId="17" xfId="2" applyFont="1" applyFill="1" applyBorder="1" applyAlignment="1">
      <alignment horizontal="left" vertical="center" wrapText="1"/>
    </xf>
    <xf numFmtId="165" fontId="46" fillId="0" borderId="0" xfId="2" applyNumberFormat="1" applyFont="1" applyFill="1" applyBorder="1" applyAlignment="1">
      <alignment horizontal="center" vertical="center" wrapText="1"/>
    </xf>
    <xf numFmtId="165" fontId="53" fillId="0" borderId="0" xfId="2" applyNumberFormat="1" applyFont="1" applyFill="1" applyBorder="1" applyAlignment="1">
      <alignment vertical="center" wrapText="1"/>
    </xf>
    <xf numFmtId="10" fontId="45" fillId="0" borderId="0" xfId="137" applyNumberFormat="1" applyFont="1" applyFill="1"/>
    <xf numFmtId="166" fontId="45" fillId="0" borderId="0" xfId="137" applyNumberFormat="1" applyFont="1" applyFill="1"/>
    <xf numFmtId="165" fontId="44" fillId="0" borderId="0" xfId="137" applyNumberFormat="1" applyFont="1" applyFill="1"/>
    <xf numFmtId="194" fontId="53" fillId="0" borderId="3" xfId="2" applyNumberFormat="1" applyFont="1" applyFill="1" applyBorder="1" applyAlignment="1">
      <alignment horizontal="right" vertical="center" wrapText="1"/>
    </xf>
    <xf numFmtId="194" fontId="53" fillId="0" borderId="3" xfId="2" applyNumberFormat="1" applyFont="1" applyFill="1" applyBorder="1" applyAlignment="1">
      <alignment vertical="center" wrapText="1"/>
    </xf>
    <xf numFmtId="194" fontId="36" fillId="2" borderId="0" xfId="2" applyNumberFormat="1" applyFont="1" applyFill="1" applyBorder="1" applyAlignment="1">
      <alignment vertical="center" wrapText="1"/>
    </xf>
    <xf numFmtId="194" fontId="38" fillId="2" borderId="3" xfId="2" applyNumberFormat="1" applyFont="1" applyFill="1" applyBorder="1" applyAlignment="1">
      <alignment horizontal="right" vertical="center" wrapText="1"/>
    </xf>
    <xf numFmtId="184" fontId="53" fillId="0" borderId="3" xfId="157" applyNumberFormat="1" applyFont="1" applyFill="1" applyBorder="1" applyAlignment="1">
      <alignment vertical="center" wrapText="1"/>
    </xf>
    <xf numFmtId="184" fontId="38" fillId="2" borderId="3" xfId="2" applyNumberFormat="1" applyFont="1" applyFill="1" applyBorder="1" applyAlignment="1">
      <alignment vertical="center" wrapText="1"/>
    </xf>
    <xf numFmtId="184" fontId="53" fillId="0" borderId="26" xfId="157" applyNumberFormat="1" applyFont="1" applyFill="1" applyBorder="1" applyAlignment="1">
      <alignment vertical="center" wrapText="1"/>
    </xf>
    <xf numFmtId="165" fontId="37" fillId="2" borderId="25" xfId="2" applyNumberFormat="1" applyFont="1" applyFill="1" applyBorder="1" applyAlignment="1">
      <alignment vertical="center" wrapText="1"/>
    </xf>
    <xf numFmtId="0" fontId="46" fillId="0" borderId="18" xfId="2" applyFont="1" applyFill="1" applyBorder="1" applyAlignment="1">
      <alignment horizontal="left" vertical="center" wrapText="1"/>
    </xf>
    <xf numFmtId="165" fontId="46" fillId="0" borderId="0" xfId="2" applyNumberFormat="1" applyFont="1" applyFill="1" applyBorder="1" applyAlignment="1">
      <alignment vertical="center" wrapText="1"/>
    </xf>
    <xf numFmtId="184" fontId="46" fillId="0" borderId="0" xfId="157" applyNumberFormat="1" applyFont="1" applyFill="1" applyBorder="1" applyAlignment="1">
      <alignment vertical="center" wrapText="1"/>
    </xf>
    <xf numFmtId="165" fontId="46" fillId="0" borderId="0" xfId="2" applyNumberFormat="1" applyFont="1" applyFill="1" applyBorder="1" applyAlignment="1">
      <alignment horizontal="right" vertical="center" wrapText="1"/>
    </xf>
    <xf numFmtId="194" fontId="46" fillId="0" borderId="0" xfId="2" applyNumberFormat="1" applyFont="1" applyFill="1" applyBorder="1" applyAlignment="1">
      <alignment horizontal="center" wrapText="1"/>
    </xf>
    <xf numFmtId="0" fontId="46" fillId="0" borderId="4" xfId="2" applyFont="1" applyFill="1" applyBorder="1" applyAlignment="1">
      <alignment horizontal="left" vertical="center" wrapText="1"/>
    </xf>
    <xf numFmtId="194" fontId="46" fillId="0" borderId="4" xfId="2" applyNumberFormat="1" applyFont="1" applyFill="1" applyBorder="1" applyAlignment="1">
      <alignment horizontal="center" wrapText="1"/>
    </xf>
    <xf numFmtId="165" fontId="46" fillId="0" borderId="24" xfId="2" applyNumberFormat="1" applyFont="1" applyFill="1" applyBorder="1" applyAlignment="1">
      <alignment horizontal="right" vertical="center" wrapText="1"/>
    </xf>
    <xf numFmtId="165" fontId="46" fillId="0" borderId="24" xfId="2" applyNumberFormat="1" applyFont="1" applyFill="1" applyBorder="1" applyAlignment="1">
      <alignment vertical="center" wrapText="1"/>
    </xf>
    <xf numFmtId="184" fontId="46" fillId="0" borderId="24" xfId="157" applyNumberFormat="1" applyFont="1" applyFill="1" applyBorder="1" applyAlignment="1">
      <alignment vertical="center" wrapText="1"/>
    </xf>
    <xf numFmtId="194" fontId="46" fillId="0" borderId="0" xfId="2" applyNumberFormat="1" applyFont="1" applyFill="1" applyBorder="1" applyAlignment="1">
      <alignment wrapText="1"/>
    </xf>
    <xf numFmtId="194" fontId="46" fillId="0" borderId="0" xfId="2" applyNumberFormat="1" applyFont="1" applyFill="1" applyBorder="1" applyAlignment="1">
      <alignment vertical="center" wrapText="1"/>
    </xf>
    <xf numFmtId="0" fontId="46" fillId="0" borderId="19" xfId="2" applyFont="1" applyFill="1" applyBorder="1" applyAlignment="1">
      <alignment horizontal="left" vertical="center" wrapText="1"/>
    </xf>
    <xf numFmtId="194" fontId="46" fillId="0" borderId="0" xfId="2" applyNumberFormat="1" applyFont="1" applyFill="1" applyBorder="1" applyAlignment="1">
      <alignment horizontal="center" vertical="center" wrapText="1"/>
    </xf>
    <xf numFmtId="0" fontId="34" fillId="5" borderId="0" xfId="138" applyFont="1" applyFill="1" applyBorder="1" applyAlignment="1">
      <alignment vertical="center" wrapText="1"/>
    </xf>
    <xf numFmtId="0" fontId="34" fillId="5" borderId="1" xfId="138" applyFont="1" applyFill="1" applyBorder="1" applyAlignment="1">
      <alignment vertical="center" wrapText="1"/>
    </xf>
    <xf numFmtId="0" fontId="7" fillId="3" borderId="0" xfId="2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38" fillId="5" borderId="3" xfId="2" applyFont="1" applyFill="1" applyBorder="1" applyAlignment="1">
      <alignment horizontal="left" vertical="center" wrapText="1"/>
    </xf>
    <xf numFmtId="0" fontId="8" fillId="5" borderId="5" xfId="138" applyFont="1" applyFill="1" applyBorder="1" applyAlignment="1">
      <alignment horizontal="left" wrapText="1"/>
    </xf>
    <xf numFmtId="0" fontId="8" fillId="5" borderId="0" xfId="138" applyFont="1" applyFill="1" applyBorder="1" applyAlignment="1">
      <alignment horizontal="left" wrapText="1"/>
    </xf>
    <xf numFmtId="0" fontId="34" fillId="5" borderId="1" xfId="138" applyFont="1" applyFill="1" applyBorder="1" applyAlignment="1">
      <alignment horizontal="center" vertical="center"/>
    </xf>
    <xf numFmtId="0" fontId="53" fillId="0" borderId="3" xfId="2" applyFont="1" applyFill="1" applyBorder="1" applyAlignment="1">
      <alignment horizontal="left" vertical="center" wrapText="1"/>
    </xf>
    <xf numFmtId="0" fontId="46" fillId="0" borderId="0" xfId="2" applyFont="1" applyFill="1" applyBorder="1" applyAlignment="1">
      <alignment horizontal="center" vertical="center" wrapText="1"/>
    </xf>
    <xf numFmtId="0" fontId="46" fillId="0" borderId="1" xfId="2" applyFont="1" applyFill="1" applyBorder="1" applyAlignment="1">
      <alignment horizontal="center" vertical="center" wrapText="1"/>
    </xf>
    <xf numFmtId="0" fontId="46" fillId="0" borderId="20" xfId="2" applyFont="1" applyFill="1" applyBorder="1" applyAlignment="1">
      <alignment horizontal="center" vertical="center" wrapText="1"/>
    </xf>
    <xf numFmtId="0" fontId="46" fillId="0" borderId="21" xfId="2" applyFont="1" applyFill="1" applyBorder="1" applyAlignment="1">
      <alignment horizontal="center" vertical="center" wrapText="1"/>
    </xf>
    <xf numFmtId="0" fontId="34" fillId="5" borderId="5" xfId="138" applyFont="1" applyFill="1" applyBorder="1" applyAlignment="1">
      <alignment horizontal="center" vertical="center"/>
    </xf>
    <xf numFmtId="0" fontId="34" fillId="5" borderId="0" xfId="138" applyFont="1" applyFill="1" applyBorder="1" applyAlignment="1">
      <alignment horizontal="center" vertical="center"/>
    </xf>
    <xf numFmtId="0" fontId="34" fillId="5" borderId="2" xfId="138" applyFont="1" applyFill="1" applyBorder="1" applyAlignment="1">
      <alignment horizontal="center" vertical="center"/>
    </xf>
    <xf numFmtId="0" fontId="34" fillId="5" borderId="5" xfId="138" applyFont="1" applyFill="1" applyBorder="1" applyAlignment="1">
      <alignment horizontal="center" vertical="center" wrapText="1"/>
    </xf>
    <xf numFmtId="0" fontId="34" fillId="5" borderId="0" xfId="138" applyFont="1" applyFill="1" applyBorder="1" applyAlignment="1">
      <alignment horizontal="center" vertical="center" wrapText="1"/>
    </xf>
    <xf numFmtId="0" fontId="34" fillId="5" borderId="1" xfId="138" applyFont="1" applyFill="1" applyBorder="1" applyAlignment="1">
      <alignment horizontal="center" vertical="center" wrapText="1"/>
    </xf>
    <xf numFmtId="0" fontId="35" fillId="5" borderId="5" xfId="138" applyFont="1" applyFill="1" applyBorder="1" applyAlignment="1">
      <alignment horizontal="center" vertical="center" wrapText="1"/>
    </xf>
    <xf numFmtId="0" fontId="35" fillId="5" borderId="0" xfId="138" applyFont="1" applyFill="1" applyBorder="1" applyAlignment="1">
      <alignment horizontal="center" vertical="center" wrapText="1"/>
    </xf>
    <xf numFmtId="0" fontId="35" fillId="5" borderId="1" xfId="138" applyFont="1" applyFill="1" applyBorder="1" applyAlignment="1">
      <alignment horizontal="center" vertical="center" wrapText="1"/>
    </xf>
    <xf numFmtId="0" fontId="33" fillId="5" borderId="1" xfId="138" applyFont="1" applyFill="1" applyBorder="1" applyAlignment="1">
      <alignment horizontal="center" wrapText="1"/>
    </xf>
    <xf numFmtId="0" fontId="34" fillId="5" borderId="15" xfId="138" applyFont="1" applyFill="1" applyBorder="1" applyAlignment="1">
      <alignment horizontal="center" vertical="center"/>
    </xf>
  </cellXfs>
  <cellStyles count="43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140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164"/>
    <cellStyle name="Currency" xfId="141"/>
    <cellStyle name="Currency0" xfId="165"/>
    <cellStyle name="Date" xfId="54"/>
    <cellStyle name="Date 2" xfId="142"/>
    <cellStyle name="Dia" xfId="166"/>
    <cellStyle name="Encabez1" xfId="167"/>
    <cellStyle name="Encabez2" xfId="168"/>
    <cellStyle name="Encabezado 4 2" xfId="55"/>
    <cellStyle name="Encabezado 4 3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3" xfId="70"/>
    <cellStyle name="Euro" xfId="71"/>
    <cellStyle name="Euro 2" xfId="72"/>
    <cellStyle name="F2" xfId="73"/>
    <cellStyle name="F2 2" xfId="143"/>
    <cellStyle name="F3" xfId="74"/>
    <cellStyle name="F3 2" xfId="144"/>
    <cellStyle name="F4" xfId="75"/>
    <cellStyle name="F4 2" xfId="145"/>
    <cellStyle name="F5" xfId="76"/>
    <cellStyle name="F5 2" xfId="146"/>
    <cellStyle name="F6" xfId="77"/>
    <cellStyle name="F6 2" xfId="147"/>
    <cellStyle name="F7" xfId="78"/>
    <cellStyle name="F7 2" xfId="148"/>
    <cellStyle name="F8" xfId="79"/>
    <cellStyle name="F8 2" xfId="149"/>
    <cellStyle name="Fijo" xfId="169"/>
    <cellStyle name="Financiero" xfId="170"/>
    <cellStyle name="Fixed" xfId="80"/>
    <cellStyle name="Fixed 2" xfId="150"/>
    <cellStyle name="Heading1" xfId="81"/>
    <cellStyle name="Heading1 2" xfId="151"/>
    <cellStyle name="Heading2" xfId="82"/>
    <cellStyle name="Heading2 2" xfId="152"/>
    <cellStyle name="Incorrecto 2" xfId="83"/>
    <cellStyle name="Incorrecto 3" xfId="84"/>
    <cellStyle name="Millares" xfId="189" builtinId="3"/>
    <cellStyle name="Millares [0] 2" xfId="159"/>
    <cellStyle name="Millares [0] 2 2" xfId="160"/>
    <cellStyle name="Millares [0] 2 3" xfId="161"/>
    <cellStyle name="Millares [0] 3" xfId="158"/>
    <cellStyle name="Millares [0] 3 2" xfId="191"/>
    <cellStyle name="Millares [0] 4" xfId="162"/>
    <cellStyle name="Millares [0] 5" xfId="432"/>
    <cellStyle name="Millares 10" xfId="171"/>
    <cellStyle name="Millares 11" xfId="433"/>
    <cellStyle name="Millares 2" xfId="85"/>
    <cellStyle name="Millares 2 2" xfId="86"/>
    <cellStyle name="Millares 2 3" xfId="87"/>
    <cellStyle name="Millares 2 4" xfId="88"/>
    <cellStyle name="Millares 2_Cap 3 Transacciones v27042009" xfId="89"/>
    <cellStyle name="Millares 3" xfId="3"/>
    <cellStyle name="Millares 3 2" xfId="153"/>
    <cellStyle name="Millares 4" xfId="90"/>
    <cellStyle name="Millares 5" xfId="91"/>
    <cellStyle name="Millares 5 2" xfId="92"/>
    <cellStyle name="Millares 6" xfId="93"/>
    <cellStyle name="Millares 7" xfId="94"/>
    <cellStyle name="Millares 7 2" xfId="172"/>
    <cellStyle name="Millares 7 2 2" xfId="215"/>
    <cellStyle name="Millares 7 2 3" xfId="194"/>
    <cellStyle name="Millares 7 2 4" xfId="426"/>
    <cellStyle name="Millares 7 2 5" xfId="212"/>
    <cellStyle name="Millares 7 2 6" xfId="421"/>
    <cellStyle name="Millares 8" xfId="173"/>
    <cellStyle name="Millares 9" xfId="174"/>
    <cellStyle name="Monetario" xfId="175"/>
    <cellStyle name="Neutral 2" xfId="95"/>
    <cellStyle name="Neutral 3" xfId="96"/>
    <cellStyle name="Normal" xfId="0" builtinId="0"/>
    <cellStyle name="Normal 10" xfId="156"/>
    <cellStyle name="Normal 10 2" xfId="213"/>
    <cellStyle name="Normal 10 3" xfId="196"/>
    <cellStyle name="Normal 10 4" xfId="428"/>
    <cellStyle name="Normal 10 5" xfId="219"/>
    <cellStyle name="Normal 10 6" xfId="201"/>
    <cellStyle name="Normal 100" xfId="303"/>
    <cellStyle name="Normal 101" xfId="304"/>
    <cellStyle name="Normal 102" xfId="305"/>
    <cellStyle name="Normal 103" xfId="306"/>
    <cellStyle name="Normal 104" xfId="307"/>
    <cellStyle name="Normal 105" xfId="308"/>
    <cellStyle name="Normal 106" xfId="309"/>
    <cellStyle name="Normal 107" xfId="310"/>
    <cellStyle name="Normal 108" xfId="311"/>
    <cellStyle name="Normal 109" xfId="312"/>
    <cellStyle name="Normal 11" xfId="185"/>
    <cellStyle name="Normal 110" xfId="313"/>
    <cellStyle name="Normal 111" xfId="314"/>
    <cellStyle name="Normal 112" xfId="315"/>
    <cellStyle name="Normal 113" xfId="316"/>
    <cellStyle name="Normal 114" xfId="317"/>
    <cellStyle name="Normal 115" xfId="431"/>
    <cellStyle name="Normal 116" xfId="318"/>
    <cellStyle name="Normal 117" xfId="319"/>
    <cellStyle name="Normal 118" xfId="320"/>
    <cellStyle name="Normal 119" xfId="321"/>
    <cellStyle name="Normal 12" xfId="186"/>
    <cellStyle name="Normal 12 2" xfId="220"/>
    <cellStyle name="Normal 12 3" xfId="417"/>
    <cellStyle name="Normal 12 4" xfId="424"/>
    <cellStyle name="Normal 12 5" xfId="203"/>
    <cellStyle name="Normal 12 6" xfId="419"/>
    <cellStyle name="Normal 120" xfId="322"/>
    <cellStyle name="Normal 121" xfId="323"/>
    <cellStyle name="Normal 122" xfId="324"/>
    <cellStyle name="Normal 123" xfId="325"/>
    <cellStyle name="Normal 124" xfId="326"/>
    <cellStyle name="Normal 125" xfId="327"/>
    <cellStyle name="Normal 126" xfId="328"/>
    <cellStyle name="Normal 127" xfId="329"/>
    <cellStyle name="Normal 128" xfId="330"/>
    <cellStyle name="Normal 129" xfId="331"/>
    <cellStyle name="Normal 13" xfId="187"/>
    <cellStyle name="Normal 130" xfId="332"/>
    <cellStyle name="Normal 131" xfId="333"/>
    <cellStyle name="Normal 132" xfId="334"/>
    <cellStyle name="Normal 133" xfId="335"/>
    <cellStyle name="Normal 134" xfId="336"/>
    <cellStyle name="Normal 135" xfId="337"/>
    <cellStyle name="Normal 136" xfId="338"/>
    <cellStyle name="Normal 137" xfId="339"/>
    <cellStyle name="Normal 138" xfId="340"/>
    <cellStyle name="Normal 139" xfId="341"/>
    <cellStyle name="Normal 14" xfId="190"/>
    <cellStyle name="Normal 140" xfId="342"/>
    <cellStyle name="Normal 141" xfId="343"/>
    <cellStyle name="Normal 142" xfId="344"/>
    <cellStyle name="Normal 143" xfId="345"/>
    <cellStyle name="Normal 144" xfId="346"/>
    <cellStyle name="Normal 145" xfId="347"/>
    <cellStyle name="Normal 146" xfId="348"/>
    <cellStyle name="Normal 147" xfId="349"/>
    <cellStyle name="Normal 148" xfId="350"/>
    <cellStyle name="Normal 149" xfId="351"/>
    <cellStyle name="Normal 150" xfId="352"/>
    <cellStyle name="Normal 151" xfId="353"/>
    <cellStyle name="Normal 152" xfId="354"/>
    <cellStyle name="Normal 153" xfId="355"/>
    <cellStyle name="Normal 154" xfId="356"/>
    <cellStyle name="Normal 155" xfId="357"/>
    <cellStyle name="Normal 156" xfId="358"/>
    <cellStyle name="Normal 157" xfId="359"/>
    <cellStyle name="Normal 158" xfId="360"/>
    <cellStyle name="Normal 159" xfId="361"/>
    <cellStyle name="Normal 16" xfId="221"/>
    <cellStyle name="Normal 160" xfId="362"/>
    <cellStyle name="Normal 161" xfId="363"/>
    <cellStyle name="Normal 162" xfId="364"/>
    <cellStyle name="Normal 163" xfId="365"/>
    <cellStyle name="Normal 164" xfId="366"/>
    <cellStyle name="Normal 165" xfId="367"/>
    <cellStyle name="Normal 166" xfId="368"/>
    <cellStyle name="Normal 167" xfId="369"/>
    <cellStyle name="Normal 168" xfId="370"/>
    <cellStyle name="Normal 169" xfId="371"/>
    <cellStyle name="Normal 17" xfId="222"/>
    <cellStyle name="Normal 170" xfId="372"/>
    <cellStyle name="Normal 171" xfId="373"/>
    <cellStyle name="Normal 172" xfId="374"/>
    <cellStyle name="Normal 173" xfId="375"/>
    <cellStyle name="Normal 174" xfId="376"/>
    <cellStyle name="Normal 175" xfId="377"/>
    <cellStyle name="Normal 176" xfId="378"/>
    <cellStyle name="Normal 177" xfId="379"/>
    <cellStyle name="Normal 178" xfId="380"/>
    <cellStyle name="Normal 179" xfId="381"/>
    <cellStyle name="Normal 18" xfId="223"/>
    <cellStyle name="Normal 180" xfId="382"/>
    <cellStyle name="Normal 181" xfId="383"/>
    <cellStyle name="Normal 182" xfId="384"/>
    <cellStyle name="Normal 183" xfId="385"/>
    <cellStyle name="Normal 184" xfId="386"/>
    <cellStyle name="Normal 185" xfId="387"/>
    <cellStyle name="Normal 186" xfId="388"/>
    <cellStyle name="Normal 187" xfId="389"/>
    <cellStyle name="Normal 188" xfId="390"/>
    <cellStyle name="Normal 189" xfId="391"/>
    <cellStyle name="Normal 19" xfId="224"/>
    <cellStyle name="Normal 190" xfId="392"/>
    <cellStyle name="Normal 191" xfId="393"/>
    <cellStyle name="Normal 192" xfId="394"/>
    <cellStyle name="Normal 193" xfId="395"/>
    <cellStyle name="Normal 194" xfId="396"/>
    <cellStyle name="Normal 195" xfId="397"/>
    <cellStyle name="Normal 196" xfId="398"/>
    <cellStyle name="Normal 197" xfId="399"/>
    <cellStyle name="Normal 198" xfId="400"/>
    <cellStyle name="Normal 199" xfId="401"/>
    <cellStyle name="Normal 2" xfId="1"/>
    <cellStyle name="Normal 2 2" xfId="2"/>
    <cellStyle name="Normal 2 3" xfId="97"/>
    <cellStyle name="Normal 2 4" xfId="434"/>
    <cellStyle name="Normal 2_ISE 210 TOTAL EMPRESA DICIEMBRE 2009" xfId="139"/>
    <cellStyle name="Normal 20" xfId="225"/>
    <cellStyle name="Normal 200" xfId="402"/>
    <cellStyle name="Normal 201" xfId="403"/>
    <cellStyle name="Normal 202" xfId="404"/>
    <cellStyle name="Normal 203" xfId="405"/>
    <cellStyle name="Normal 204" xfId="406"/>
    <cellStyle name="Normal 205" xfId="407"/>
    <cellStyle name="Normal 206" xfId="408"/>
    <cellStyle name="Normal 207" xfId="409"/>
    <cellStyle name="Normal 208" xfId="410"/>
    <cellStyle name="Normal 209" xfId="411"/>
    <cellStyle name="Normal 21" xfId="226"/>
    <cellStyle name="Normal 210" xfId="412"/>
    <cellStyle name="Normal 211" xfId="413"/>
    <cellStyle name="Normal 212" xfId="414"/>
    <cellStyle name="Normal 213" xfId="415"/>
    <cellStyle name="Normal 214" xfId="416"/>
    <cellStyle name="Normal 215" xfId="423"/>
    <cellStyle name="Normal 22" xfId="227"/>
    <cellStyle name="Normal 23" xfId="228"/>
    <cellStyle name="Normal 24" xfId="229"/>
    <cellStyle name="Normal 25" xfId="230"/>
    <cellStyle name="Normal 26" xfId="231"/>
    <cellStyle name="Normal 27" xfId="232"/>
    <cellStyle name="Normal 28" xfId="233"/>
    <cellStyle name="Normal 29" xfId="234"/>
    <cellStyle name="Normal 3" xfId="98"/>
    <cellStyle name="Normal 3 2" xfId="99"/>
    <cellStyle name="Normal 3 3" xfId="100"/>
    <cellStyle name="Normal 3 3 2" xfId="202"/>
    <cellStyle name="Normal 3 3 3" xfId="211"/>
    <cellStyle name="Normal 3 3 4" xfId="418"/>
    <cellStyle name="Normal 3 3 5" xfId="422"/>
    <cellStyle name="Normal 3 3 6" xfId="216"/>
    <cellStyle name="Normal 3 4" xfId="137"/>
    <cellStyle name="Normal 3 4 2" xfId="208"/>
    <cellStyle name="Normal 3 4 3" xfId="198"/>
    <cellStyle name="Normal 3 4 4" xfId="430"/>
    <cellStyle name="Normal 3 4 5" xfId="206"/>
    <cellStyle name="Normal 3 4 6" xfId="200"/>
    <cellStyle name="Normal 30" xfId="235"/>
    <cellStyle name="Normal 31" xfId="236"/>
    <cellStyle name="Normal 32" xfId="237"/>
    <cellStyle name="Normal 33" xfId="238"/>
    <cellStyle name="Normal 34" xfId="239"/>
    <cellStyle name="Normal 35" xfId="240"/>
    <cellStyle name="Normal 36" xfId="207"/>
    <cellStyle name="Normal 37" xfId="241"/>
    <cellStyle name="Normal 38" xfId="242"/>
    <cellStyle name="Normal 39" xfId="243"/>
    <cellStyle name="Normal 4" xfId="101"/>
    <cellStyle name="Normal 4 2" xfId="163"/>
    <cellStyle name="Normal 4 2 2" xfId="214"/>
    <cellStyle name="Normal 4 2 3" xfId="195"/>
    <cellStyle name="Normal 4 2 4" xfId="427"/>
    <cellStyle name="Normal 4 2 5" xfId="218"/>
    <cellStyle name="Normal 4 2 6" xfId="192"/>
    <cellStyle name="Normal 40" xfId="244"/>
    <cellStyle name="Normal 41" xfId="245"/>
    <cellStyle name="Normal 42" xfId="246"/>
    <cellStyle name="Normal 43" xfId="247"/>
    <cellStyle name="Normal 44" xfId="248"/>
    <cellStyle name="Normal 45" xfId="249"/>
    <cellStyle name="Normal 46" xfId="250"/>
    <cellStyle name="Normal 47" xfId="251"/>
    <cellStyle name="Normal 48" xfId="252"/>
    <cellStyle name="Normal 49" xfId="253"/>
    <cellStyle name="Normal 5" xfId="102"/>
    <cellStyle name="Normal 5 2" xfId="176"/>
    <cellStyle name="Normal 5 2 2" xfId="217"/>
    <cellStyle name="Normal 5 2 3" xfId="193"/>
    <cellStyle name="Normal 5 2 4" xfId="425"/>
    <cellStyle name="Normal 5 2 5" xfId="204"/>
    <cellStyle name="Normal 5 2 6" xfId="420"/>
    <cellStyle name="Normal 5 3" xfId="177"/>
    <cellStyle name="Normal 50" xfId="254"/>
    <cellStyle name="Normal 51" xfId="255"/>
    <cellStyle name="Normal 52" xfId="256"/>
    <cellStyle name="Normal 53" xfId="257"/>
    <cellStyle name="Normal 54" xfId="258"/>
    <cellStyle name="Normal 55" xfId="259"/>
    <cellStyle name="Normal 56" xfId="260"/>
    <cellStyle name="Normal 57" xfId="261"/>
    <cellStyle name="Normal 58" xfId="262"/>
    <cellStyle name="Normal 59" xfId="263"/>
    <cellStyle name="Normal 6" xfId="103"/>
    <cellStyle name="Normal 60" xfId="264"/>
    <cellStyle name="Normal 61" xfId="265"/>
    <cellStyle name="Normal 62" xfId="266"/>
    <cellStyle name="Normal 63" xfId="267"/>
    <cellStyle name="Normal 64" xfId="268"/>
    <cellStyle name="Normal 65" xfId="269"/>
    <cellStyle name="Normal 66" xfId="270"/>
    <cellStyle name="Normal 67" xfId="271"/>
    <cellStyle name="Normal 68" xfId="272"/>
    <cellStyle name="Normal 69" xfId="273"/>
    <cellStyle name="Normal 7" xfId="104"/>
    <cellStyle name="Normal 70" xfId="199"/>
    <cellStyle name="Normal 71" xfId="274"/>
    <cellStyle name="Normal 72" xfId="275"/>
    <cellStyle name="Normal 73" xfId="276"/>
    <cellStyle name="Normal 74" xfId="277"/>
    <cellStyle name="Normal 75" xfId="278"/>
    <cellStyle name="Normal 76" xfId="279"/>
    <cellStyle name="Normal 77" xfId="280"/>
    <cellStyle name="Normal 78" xfId="281"/>
    <cellStyle name="Normal 79" xfId="282"/>
    <cellStyle name="Normal 8" xfId="105"/>
    <cellStyle name="Normal 8 2" xfId="106"/>
    <cellStyle name="Normal 8 3" xfId="107"/>
    <cellStyle name="Normal 8 4" xfId="108"/>
    <cellStyle name="Normal 80" xfId="283"/>
    <cellStyle name="Normal 81" xfId="284"/>
    <cellStyle name="Normal 82" xfId="285"/>
    <cellStyle name="Normal 83" xfId="286"/>
    <cellStyle name="Normal 84" xfId="287"/>
    <cellStyle name="Normal 85" xfId="288"/>
    <cellStyle name="Normal 86" xfId="289"/>
    <cellStyle name="Normal 87" xfId="290"/>
    <cellStyle name="Normal 88" xfId="291"/>
    <cellStyle name="Normal 89" xfId="292"/>
    <cellStyle name="Normal 9" xfId="138"/>
    <cellStyle name="Normal 9 2" xfId="188"/>
    <cellStyle name="Normal 9 3" xfId="209"/>
    <cellStyle name="Normal 9 4" xfId="197"/>
    <cellStyle name="Normal 9 5" xfId="429"/>
    <cellStyle name="Normal 9 6" xfId="205"/>
    <cellStyle name="Normal 9 7" xfId="210"/>
    <cellStyle name="Normal 90" xfId="293"/>
    <cellStyle name="Normal 91" xfId="294"/>
    <cellStyle name="Normal 92" xfId="295"/>
    <cellStyle name="Normal 93" xfId="296"/>
    <cellStyle name="Normal 94" xfId="297"/>
    <cellStyle name="Normal 95" xfId="298"/>
    <cellStyle name="Normal 96" xfId="299"/>
    <cellStyle name="Normal 97" xfId="300"/>
    <cellStyle name="Normal 98" xfId="301"/>
    <cellStyle name="Normal 99" xfId="302"/>
    <cellStyle name="Notas 2" xfId="109"/>
    <cellStyle name="Notas 3" xfId="110"/>
    <cellStyle name="p" xfId="178"/>
    <cellStyle name="Pame" xfId="179"/>
    <cellStyle name="Percent" xfId="154"/>
    <cellStyle name="Percent 2" xfId="111"/>
    <cellStyle name="Percent 3" xfId="112"/>
    <cellStyle name="Percent 4" xfId="113"/>
    <cellStyle name="Percent 5" xfId="114"/>
    <cellStyle name="Percent 6" xfId="115"/>
    <cellStyle name="Porcentaje" xfId="157" builtinId="5"/>
    <cellStyle name="Porcentaje 2" xfId="180"/>
    <cellStyle name="Porcentaje 3" xfId="181"/>
    <cellStyle name="Porcentaje 4" xfId="182"/>
    <cellStyle name="Porcentual 2" xfId="116"/>
    <cellStyle name="Porcentual 2 2" xfId="117"/>
    <cellStyle name="Porcentual 2 3" xfId="118"/>
    <cellStyle name="Porcentual 3" xfId="119"/>
    <cellStyle name="Porcentual 3 2" xfId="155"/>
    <cellStyle name="Porcentual 4" xfId="183"/>
    <cellStyle name="Porcentual 5" xfId="184"/>
    <cellStyle name="Salida 2" xfId="120"/>
    <cellStyle name="Salida 3" xfId="121"/>
    <cellStyle name="Standard_EVAL-np" xfId="122"/>
    <cellStyle name="Texto de advertencia 2" xfId="123"/>
    <cellStyle name="Texto de advertencia 3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2" xfId="131"/>
    <cellStyle name="Título 3 3" xfId="132"/>
    <cellStyle name="Título 4" xfId="133"/>
    <cellStyle name="Título 5" xfId="134"/>
    <cellStyle name="Total 2" xfId="135"/>
    <cellStyle name="Total 3" xfId="136"/>
  </cellStyles>
  <dxfs count="0"/>
  <tableStyles count="0" defaultTableStyle="TableStyleMedium9" defaultPivotStyle="PivotStyleLight16"/>
  <colors>
    <mruColors>
      <color rgb="FF99FF99"/>
      <color rgb="FFDFE329"/>
      <color rgb="FFB808A3"/>
      <color rgb="FF02BE57"/>
      <color rgb="FFF46718"/>
      <color rgb="FF009BC0"/>
      <color rgb="FF037FBD"/>
      <color rgb="FF2614AC"/>
      <color rgb="FF5B6957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2021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49-4F8D-98CD-9CB233757713}"/>
              </c:ext>
            </c:extLst>
          </c:dPt>
          <c:dLbls>
            <c:dLbl>
              <c:idx val="0"/>
              <c:layout>
                <c:manualLayout>
                  <c:x val="8.9619585595279633E-2"/>
                  <c:y val="-0.27593819599497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9-4F8D-98CD-9CB233757713}"/>
                </c:ext>
              </c:extLst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9-4F8D-98CD-9CB2337577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'Longitud LT a diciembre 2021'!$K$15:$K$16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'Longitud LT a diciembre 2021'!$L$15:$L$16</c:f>
              <c:numCache>
                <c:formatCode>_-* #,##0.00\ _€_-;\-* #,##0.00\ _€_-;_-* "-"??\ _€_-;_-@_-</c:formatCode>
                <c:ptCount val="2"/>
                <c:pt idx="0">
                  <c:v>5919.5059999999994</c:v>
                </c:pt>
                <c:pt idx="1">
                  <c:v>2380.6809999999996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49-4F8D-98CD-9CB2337577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Línea de Transmisión (Km)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2021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0C-42A7-A9FA-FF63AC04489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0C-42A7-A9FA-FF63AC04489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0C-42A7-A9FA-FF63AC04489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0C-42A7-A9FA-FF63AC0448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0C-42A7-A9FA-FF63AC04489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0C-42A7-A9FA-FF63AC04489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10C-42A7-A9FA-FF63AC04489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10C-42A7-A9FA-FF63AC04489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10C-42A7-A9FA-FF63AC04489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10C-42A7-A9FA-FF63AC04489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10C-42A7-A9FA-FF63AC044891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10C-42A7-A9FA-FF63AC04489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10C-42A7-A9FA-FF63AC04489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10C-42A7-A9FA-FF63AC04489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10C-42A7-A9FA-FF63AC04489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10C-42A7-A9FA-FF63AC044891}"/>
              </c:ext>
            </c:extLst>
          </c:dPt>
          <c:cat>
            <c:multiLvlStrRef>
              <c:f>('Longitud LT a diciembre 2021'!$B$10:$C$13,'Longitud LT a diciembre 2021'!$B$16:$C$27,'Longitud LT a diciembre 2021'!$B$28:$C$35)</c:f>
              <c:multiLvlStrCache>
                <c:ptCount val="24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SAN CRISTOBAL TESA</c:v>
                  </c:pt>
                  <c:pt idx="3">
                    <c:v>ENDE</c:v>
                  </c:pt>
                  <c:pt idx="4">
                    <c:v>ENDE TRANSMISION S.A.</c:v>
                  </c:pt>
                  <c:pt idx="5">
                    <c:v>SAN CRISTOBAL TESA</c:v>
                  </c:pt>
                  <c:pt idx="6">
                    <c:v>DELAPAZ</c:v>
                  </c:pt>
                  <c:pt idx="7">
                    <c:v>CRE R.L.</c:v>
                  </c:pt>
                  <c:pt idx="8">
                    <c:v>ELFEC S.A.</c:v>
                  </c:pt>
                  <c:pt idx="9">
                    <c:v>ENDE DEORURO S.A.</c:v>
                  </c:pt>
                  <c:pt idx="10">
                    <c:v>SEPSA</c:v>
                  </c:pt>
                  <c:pt idx="11">
                    <c:v>CESSA</c:v>
                  </c:pt>
                  <c:pt idx="12">
                    <c:v>COBOCE</c:v>
                  </c:pt>
                  <c:pt idx="13">
                    <c:v>EMVINTO</c:v>
                  </c:pt>
                  <c:pt idx="14">
                    <c:v>ENDE</c:v>
                  </c:pt>
                  <c:pt idx="15">
                    <c:v>SETAR</c:v>
                  </c:pt>
                  <c:pt idx="16">
                    <c:v>COBEE</c:v>
                  </c:pt>
                  <c:pt idx="17">
                    <c:v>HB</c:v>
                  </c:pt>
                  <c:pt idx="18">
                    <c:v>RIOELEC S.A.</c:v>
                  </c:pt>
                  <c:pt idx="19">
                    <c:v>ENDE GUARACACHI S.A.</c:v>
                  </c:pt>
                  <c:pt idx="20">
                    <c:v>CECBB</c:v>
                  </c:pt>
                  <c:pt idx="21">
                    <c:v>GESA</c:v>
                  </c:pt>
                  <c:pt idx="22">
                    <c:v>ENDE</c:v>
                  </c:pt>
                  <c:pt idx="23">
                    <c:v>ENDE CORANI S.A.</c:v>
                  </c:pt>
                </c:lvl>
                <c:lvl>
                  <c:pt idx="0">
                    <c:v>S.T.I.</c:v>
                  </c:pt>
                  <c:pt idx="4">
                    <c:v>FUERA DEL S.T.I.</c:v>
                  </c:pt>
                  <c:pt idx="16">
                    <c:v>LÍNEAS ASOCIADAS A LA GENERACIÓN</c:v>
                  </c:pt>
                </c:lvl>
              </c:multiLvlStrCache>
            </c:multiLvlStrRef>
          </c:cat>
          <c:val>
            <c:numRef>
              <c:f>('Longitud LT a diciembre 2021'!$G$10:$G$13,'Longitud LT a diciembre 2021'!$G$16:$G$27,'Longitud LT a diciembre 2021'!$G$28:$G$35)</c:f>
              <c:numCache>
                <c:formatCode>_-* #,##0.0\ _€_-;\-* #,##0.0\ _€_-;_-* "-"??\ _€_-;_-@_-</c:formatCode>
                <c:ptCount val="24"/>
                <c:pt idx="0">
                  <c:v>3623.8059999999996</c:v>
                </c:pt>
                <c:pt idx="1">
                  <c:v>587</c:v>
                </c:pt>
                <c:pt idx="2">
                  <c:v>167.28</c:v>
                </c:pt>
                <c:pt idx="3">
                  <c:v>1541.4199999999998</c:v>
                </c:pt>
                <c:pt idx="4" formatCode="_-* #,##0.00\ _€_-;\-* #,##0.00\ _€_-;_-* &quot;-&quot;??\ _€_-;_-@_-">
                  <c:v>205.77999999999997</c:v>
                </c:pt>
                <c:pt idx="5" formatCode="_-* #,##0.00\ _€_-;\-* #,##0.00\ _€_-;_-* &quot;-&quot;??\ _€_-;_-@_-">
                  <c:v>7.92</c:v>
                </c:pt>
                <c:pt idx="6" formatCode="_-* #,##0.00\ _€_-;\-* #,##0.00\ _€_-;_-* &quot;-&quot;??\ _€_-;_-@_-">
                  <c:v>244.34299999999996</c:v>
                </c:pt>
                <c:pt idx="7" formatCode="_-* #,##0.00\ _€_-;\-* #,##0.00\ _€_-;_-* &quot;-&quot;??\ _€_-;_-@_-">
                  <c:v>583.70800000000008</c:v>
                </c:pt>
                <c:pt idx="8" formatCode="_-* #,##0.00\ _€_-;\-* #,##0.00\ _€_-;_-* &quot;-&quot;??\ _€_-;_-@_-">
                  <c:v>56.6</c:v>
                </c:pt>
                <c:pt idx="9" formatCode="_-* #,##0.00\ _€_-;\-* #,##0.00\ _€_-;_-* &quot;-&quot;??\ _€_-;_-@_-">
                  <c:v>523.71</c:v>
                </c:pt>
                <c:pt idx="10" formatCode="_-* #,##0.00\ _€_-;\-* #,##0.00\ _€_-;_-* &quot;-&quot;??\ _€_-;_-@_-">
                  <c:v>90.93</c:v>
                </c:pt>
                <c:pt idx="11" formatCode="_-* #,##0.00\ _€_-;\-* #,##0.00\ _€_-;_-* &quot;-&quot;??\ _€_-;_-@_-">
                  <c:v>1.52</c:v>
                </c:pt>
                <c:pt idx="12" formatCode="_-* #,##0.00\ _€_-;\-* #,##0.00\ _€_-;_-* &quot;-&quot;??\ _€_-;_-@_-">
                  <c:v>0.94</c:v>
                </c:pt>
                <c:pt idx="13" formatCode="_-* #,##0.00\ _€_-;\-* #,##0.00\ _€_-;_-* &quot;-&quot;??\ _€_-;_-@_-">
                  <c:v>1.9</c:v>
                </c:pt>
                <c:pt idx="14" formatCode="_-* #,##0.00\ _€_-;\-* #,##0.00\ _€_-;_-* &quot;-&quot;??\ _€_-;_-@_-">
                  <c:v>120.61</c:v>
                </c:pt>
                <c:pt idx="15" formatCode="_-* #,##0.00\ _€_-;\-* #,##0.00\ _€_-;_-* &quot;-&quot;??\ _€_-;_-@_-">
                  <c:v>84.3</c:v>
                </c:pt>
                <c:pt idx="16">
                  <c:v>338.53999999999996</c:v>
                </c:pt>
                <c:pt idx="17">
                  <c:v>17.7</c:v>
                </c:pt>
                <c:pt idx="18">
                  <c:v>65.7</c:v>
                </c:pt>
                <c:pt idx="19">
                  <c:v>0.3</c:v>
                </c:pt>
                <c:pt idx="20">
                  <c:v>5.5</c:v>
                </c:pt>
                <c:pt idx="21">
                  <c:v>6.6</c:v>
                </c:pt>
                <c:pt idx="22">
                  <c:v>13.95</c:v>
                </c:pt>
                <c:pt idx="23">
                  <c:v>10.130000000000001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010C-42A7-A9FA-FF63AC04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14368"/>
        <c:axId val="297478400"/>
      </c:barChart>
      <c:catAx>
        <c:axId val="328314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297478400"/>
        <c:crosses val="autoZero"/>
        <c:auto val="1"/>
        <c:lblAlgn val="ctr"/>
        <c:lblOffset val="100"/>
        <c:noMultiLvlLbl val="0"/>
      </c:catAx>
      <c:valAx>
        <c:axId val="2974784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2831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B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581275" y="7200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43</xdr:row>
      <xdr:rowOff>0</xdr:rowOff>
    </xdr:from>
    <xdr:to>
      <xdr:col>4</xdr:col>
      <xdr:colOff>114300</xdr:colOff>
      <xdr:row>44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257550" y="7581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448674</xdr:colOff>
      <xdr:row>39</xdr:row>
      <xdr:rowOff>96681</xdr:rowOff>
    </xdr:from>
    <xdr:to>
      <xdr:col>8</xdr:col>
      <xdr:colOff>469589</xdr:colOff>
      <xdr:row>55</xdr:row>
      <xdr:rowOff>187169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64475</xdr:colOff>
      <xdr:row>56</xdr:row>
      <xdr:rowOff>183905</xdr:rowOff>
    </xdr:from>
    <xdr:to>
      <xdr:col>10</xdr:col>
      <xdr:colOff>275758</xdr:colOff>
      <xdr:row>77</xdr:row>
      <xdr:rowOff>125890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C/SMEC%20-%20CNDC%20Transacciones/DOCUMENTO%20TRANSACCIONES/2010/Noviembre/back/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42"/>
  <sheetViews>
    <sheetView showGridLines="0" tabSelected="1" zoomScale="115" zoomScaleNormal="115" workbookViewId="0">
      <selection activeCell="E12" sqref="E12"/>
    </sheetView>
  </sheetViews>
  <sheetFormatPr baseColWidth="10" defaultColWidth="11.42578125" defaultRowHeight="15"/>
  <cols>
    <col min="1" max="1" width="11.42578125" style="3"/>
    <col min="2" max="2" width="10.42578125" style="10" customWidth="1"/>
    <col min="3" max="3" width="18.140625" style="10" customWidth="1"/>
    <col min="4" max="8" width="9.42578125" style="10" customWidth="1"/>
    <col min="9" max="10" width="11.42578125" style="3"/>
    <col min="11" max="11" width="11.42578125" style="17"/>
    <col min="12" max="12" width="11.5703125" style="17" bestFit="1" customWidth="1"/>
    <col min="13" max="16384" width="11.42578125" style="3"/>
  </cols>
  <sheetData>
    <row r="1" spans="2:13" ht="15.75" customHeight="1">
      <c r="B1" s="53" t="s">
        <v>40</v>
      </c>
      <c r="C1" s="53"/>
      <c r="D1" s="53"/>
      <c r="E1" s="53"/>
      <c r="F1" s="53"/>
      <c r="G1" s="53"/>
      <c r="H1" s="53"/>
      <c r="I1" s="1"/>
      <c r="J1" s="1"/>
      <c r="K1" s="16"/>
      <c r="L1" s="16"/>
      <c r="M1" s="1"/>
    </row>
    <row r="2" spans="2:13" ht="15.75" customHeight="1">
      <c r="B2" s="53" t="s">
        <v>4</v>
      </c>
      <c r="C2" s="53"/>
      <c r="D2" s="53"/>
      <c r="E2" s="53"/>
      <c r="F2" s="53"/>
      <c r="G2" s="53"/>
      <c r="H2" s="53"/>
      <c r="I2" s="1"/>
      <c r="J2" s="1"/>
      <c r="K2" s="16"/>
      <c r="L2" s="16"/>
      <c r="M2" s="1"/>
    </row>
    <row r="3" spans="2:13" ht="15" customHeight="1">
      <c r="B3" s="54" t="s">
        <v>38</v>
      </c>
      <c r="C3" s="54"/>
      <c r="D3" s="54"/>
      <c r="E3" s="54"/>
      <c r="F3" s="54"/>
      <c r="G3" s="54"/>
      <c r="H3" s="54"/>
    </row>
    <row r="4" spans="2:13" ht="9" customHeight="1">
      <c r="B4" s="2"/>
      <c r="C4" s="2"/>
      <c r="D4" s="2"/>
      <c r="E4" s="2"/>
      <c r="F4" s="2"/>
      <c r="G4" s="2"/>
      <c r="H4" s="2"/>
    </row>
    <row r="5" spans="2:13" ht="13.5" customHeight="1">
      <c r="B5" s="73"/>
      <c r="C5" s="73"/>
      <c r="D5" s="73"/>
      <c r="E5" s="73"/>
      <c r="F5" s="73"/>
      <c r="G5" s="73"/>
      <c r="H5" s="73"/>
    </row>
    <row r="6" spans="2:13" ht="15.75" customHeight="1">
      <c r="B6" s="64" t="s">
        <v>5</v>
      </c>
      <c r="D6" s="74" t="s">
        <v>7</v>
      </c>
      <c r="E6" s="74"/>
      <c r="F6" s="74"/>
      <c r="G6" s="67" t="s">
        <v>8</v>
      </c>
      <c r="H6" s="70" t="s">
        <v>9</v>
      </c>
    </row>
    <row r="7" spans="2:13" ht="15" customHeight="1">
      <c r="B7" s="65"/>
      <c r="C7" s="51" t="s">
        <v>6</v>
      </c>
      <c r="D7" s="4" t="s">
        <v>10</v>
      </c>
      <c r="E7" s="4" t="s">
        <v>11</v>
      </c>
      <c r="F7" s="4" t="s">
        <v>12</v>
      </c>
      <c r="G7" s="68"/>
      <c r="H7" s="71"/>
    </row>
    <row r="8" spans="2:13">
      <c r="B8" s="66"/>
      <c r="C8" s="52"/>
      <c r="D8" s="58" t="s">
        <v>13</v>
      </c>
      <c r="E8" s="58"/>
      <c r="F8" s="58"/>
      <c r="G8" s="69"/>
      <c r="H8" s="72"/>
      <c r="I8" s="11"/>
      <c r="J8" s="12"/>
    </row>
    <row r="9" spans="2:13" ht="4.5" customHeight="1">
      <c r="B9" s="5"/>
      <c r="C9" s="6"/>
      <c r="D9" s="5"/>
      <c r="E9" s="5"/>
      <c r="F9" s="5"/>
      <c r="G9" s="5"/>
      <c r="H9" s="5"/>
    </row>
    <row r="10" spans="2:13" s="13" customFormat="1">
      <c r="B10" s="62" t="s">
        <v>14</v>
      </c>
      <c r="C10" s="37" t="s">
        <v>27</v>
      </c>
      <c r="D10" s="48">
        <v>1999.6299999999997</v>
      </c>
      <c r="E10" s="48">
        <v>1409.9660000000001</v>
      </c>
      <c r="F10" s="48">
        <v>214.21000000000004</v>
      </c>
      <c r="G10" s="48">
        <f>+SUM(D10:F10)</f>
        <v>3623.8059999999996</v>
      </c>
      <c r="H10" s="39">
        <f>G10/$G$38</f>
        <v>0.43659329603055935</v>
      </c>
      <c r="I10" s="15"/>
      <c r="J10" s="15"/>
    </row>
    <row r="11" spans="2:13" s="13" customFormat="1">
      <c r="B11" s="62"/>
      <c r="C11" s="37" t="s">
        <v>33</v>
      </c>
      <c r="D11" s="48">
        <v>587</v>
      </c>
      <c r="E11" s="50" t="s">
        <v>23</v>
      </c>
      <c r="F11" s="50" t="s">
        <v>23</v>
      </c>
      <c r="G11" s="48">
        <f>+SUM(D11:F11)</f>
        <v>587</v>
      </c>
      <c r="H11" s="39">
        <f>G11/$G$38</f>
        <v>7.0721298206895836E-2</v>
      </c>
      <c r="I11" s="15"/>
      <c r="J11" s="18"/>
      <c r="K11" s="22"/>
    </row>
    <row r="12" spans="2:13" s="13" customFormat="1">
      <c r="B12" s="62"/>
      <c r="C12" s="37" t="s">
        <v>18</v>
      </c>
      <c r="D12" s="48">
        <v>167.28</v>
      </c>
      <c r="E12" s="50" t="s">
        <v>23</v>
      </c>
      <c r="F12" s="50" t="s">
        <v>23</v>
      </c>
      <c r="G12" s="48">
        <f t="shared" ref="G12:G13" si="0">+SUM(D12:F12)</f>
        <v>167.28</v>
      </c>
      <c r="H12" s="39">
        <f>G12/$G$38</f>
        <v>2.015376280076582E-2</v>
      </c>
      <c r="I12" s="15"/>
      <c r="J12" s="18"/>
      <c r="K12" s="22"/>
    </row>
    <row r="13" spans="2:13" s="13" customFormat="1">
      <c r="B13" s="63"/>
      <c r="C13" s="37" t="s">
        <v>15</v>
      </c>
      <c r="D13" s="48">
        <v>1050.3699999999999</v>
      </c>
      <c r="E13" s="48">
        <v>491.04999999999995</v>
      </c>
      <c r="F13" s="50" t="s">
        <v>23</v>
      </c>
      <c r="G13" s="48">
        <f t="shared" si="0"/>
        <v>1541.4199999999998</v>
      </c>
      <c r="H13" s="39">
        <f>G13/$G$38</f>
        <v>0.18570906896434985</v>
      </c>
      <c r="I13" s="18"/>
      <c r="J13" s="18"/>
      <c r="K13" s="18"/>
    </row>
    <row r="14" spans="2:13" s="13" customFormat="1" ht="15" customHeight="1">
      <c r="B14" s="59" t="s">
        <v>16</v>
      </c>
      <c r="C14" s="59"/>
      <c r="D14" s="29">
        <f>+SUM(D10:D13)</f>
        <v>3804.2799999999997</v>
      </c>
      <c r="E14" s="29">
        <f>+SUM(E10:E13)</f>
        <v>1901.0160000000001</v>
      </c>
      <c r="F14" s="29">
        <f>+SUM(F10:F13)</f>
        <v>214.21000000000004</v>
      </c>
      <c r="G14" s="29">
        <f>+SUM(G10:G13)</f>
        <v>5919.5059999999994</v>
      </c>
      <c r="H14" s="33">
        <f>+SUM(H10:H13)</f>
        <v>0.71317742600257095</v>
      </c>
      <c r="I14" s="18"/>
      <c r="J14" s="18"/>
      <c r="K14" s="14"/>
      <c r="M14" s="14"/>
    </row>
    <row r="15" spans="2:13" s="13" customFormat="1" ht="15.75" customHeight="1">
      <c r="B15" s="19"/>
      <c r="C15" s="23"/>
      <c r="D15" s="24"/>
      <c r="E15" s="24"/>
      <c r="F15" s="24"/>
      <c r="G15" s="24"/>
      <c r="H15" s="25"/>
      <c r="I15" s="26"/>
      <c r="K15" s="20" t="s">
        <v>16</v>
      </c>
      <c r="L15" s="28">
        <f>+G14</f>
        <v>5919.5059999999994</v>
      </c>
      <c r="M15" s="21">
        <f>+L15/$L$17</f>
        <v>0.71317742600257084</v>
      </c>
    </row>
    <row r="16" spans="2:13" s="13" customFormat="1" ht="12.75" customHeight="1">
      <c r="B16" s="60" t="s">
        <v>17</v>
      </c>
      <c r="C16" s="37" t="s">
        <v>27</v>
      </c>
      <c r="D16" s="38">
        <v>59.08</v>
      </c>
      <c r="E16" s="38">
        <v>63.9</v>
      </c>
      <c r="F16" s="38">
        <v>82.8</v>
      </c>
      <c r="G16" s="38">
        <f t="shared" ref="G16:G35" si="1">+SUM(D16:F16)</f>
        <v>205.77999999999997</v>
      </c>
      <c r="H16" s="39">
        <f t="shared" ref="H16:H35" si="2">+G16/$G$38</f>
        <v>2.4792212512802426E-2</v>
      </c>
      <c r="I16" s="26"/>
      <c r="K16" s="20" t="s">
        <v>21</v>
      </c>
      <c r="L16" s="28">
        <f>+G36</f>
        <v>2380.6809999999996</v>
      </c>
      <c r="M16" s="21">
        <f>+L16/$L$17</f>
        <v>0.28682257399742922</v>
      </c>
    </row>
    <row r="17" spans="2:13" s="13" customFormat="1" ht="15" customHeight="1">
      <c r="B17" s="60"/>
      <c r="C17" s="37" t="s">
        <v>18</v>
      </c>
      <c r="D17" s="38">
        <v>7.92</v>
      </c>
      <c r="E17" s="40" t="s">
        <v>23</v>
      </c>
      <c r="F17" s="40" t="s">
        <v>23</v>
      </c>
      <c r="G17" s="38">
        <f t="shared" si="1"/>
        <v>7.92</v>
      </c>
      <c r="H17" s="39">
        <f t="shared" si="2"/>
        <v>9.5419536933324532E-4</v>
      </c>
      <c r="I17" s="26"/>
      <c r="K17" s="20" t="s">
        <v>0</v>
      </c>
      <c r="L17" s="28">
        <f>SUM(L15:L16)</f>
        <v>8300.1869999999981</v>
      </c>
      <c r="M17" s="20"/>
    </row>
    <row r="18" spans="2:13" s="13" customFormat="1" ht="15" customHeight="1">
      <c r="B18" s="60"/>
      <c r="C18" s="37" t="s">
        <v>25</v>
      </c>
      <c r="D18" s="41" t="s">
        <v>23</v>
      </c>
      <c r="E18" s="38">
        <v>78.42</v>
      </c>
      <c r="F18" s="38">
        <v>165.92299999999997</v>
      </c>
      <c r="G18" s="38">
        <f t="shared" si="1"/>
        <v>244.34299999999996</v>
      </c>
      <c r="H18" s="39">
        <f t="shared" si="2"/>
        <v>2.9438252415276912E-2</v>
      </c>
      <c r="I18" s="26"/>
    </row>
    <row r="19" spans="2:13" s="13" customFormat="1" ht="15" customHeight="1">
      <c r="B19" s="60"/>
      <c r="C19" s="37" t="s">
        <v>29</v>
      </c>
      <c r="D19" s="41" t="s">
        <v>23</v>
      </c>
      <c r="E19" s="38">
        <v>323.58000000000004</v>
      </c>
      <c r="F19" s="38">
        <v>260.12800000000004</v>
      </c>
      <c r="G19" s="38">
        <f t="shared" si="1"/>
        <v>583.70800000000008</v>
      </c>
      <c r="H19" s="39">
        <f t="shared" si="2"/>
        <v>7.0324680636713391E-2</v>
      </c>
      <c r="I19" s="26"/>
    </row>
    <row r="20" spans="2:13" s="13" customFormat="1">
      <c r="B20" s="60"/>
      <c r="C20" s="37" t="s">
        <v>30</v>
      </c>
      <c r="D20" s="41" t="s">
        <v>23</v>
      </c>
      <c r="E20" s="38">
        <v>56.6</v>
      </c>
      <c r="F20" s="40" t="s">
        <v>23</v>
      </c>
      <c r="G20" s="38">
        <f t="shared" si="1"/>
        <v>56.6</v>
      </c>
      <c r="H20" s="39">
        <f t="shared" si="2"/>
        <v>6.8191234727603143E-3</v>
      </c>
      <c r="I20" s="26"/>
    </row>
    <row r="21" spans="2:13" s="13" customFormat="1">
      <c r="B21" s="60"/>
      <c r="C21" s="37" t="s">
        <v>37</v>
      </c>
      <c r="D21" s="41" t="s">
        <v>23</v>
      </c>
      <c r="E21" s="38">
        <v>61.709999999999994</v>
      </c>
      <c r="F21" s="38">
        <v>462</v>
      </c>
      <c r="G21" s="38">
        <f t="shared" si="1"/>
        <v>523.71</v>
      </c>
      <c r="H21" s="39">
        <f t="shared" si="2"/>
        <v>6.3096168797160859E-2</v>
      </c>
      <c r="I21" s="26"/>
    </row>
    <row r="22" spans="2:13" s="13" customFormat="1">
      <c r="B22" s="60"/>
      <c r="C22" s="37" t="s">
        <v>19</v>
      </c>
      <c r="D22" s="41" t="s">
        <v>23</v>
      </c>
      <c r="E22" s="38">
        <v>12.700000000000001</v>
      </c>
      <c r="F22" s="38">
        <v>78.23</v>
      </c>
      <c r="G22" s="38">
        <f t="shared" si="1"/>
        <v>90.93</v>
      </c>
      <c r="H22" s="39">
        <f t="shared" si="2"/>
        <v>1.0955174865337374E-2</v>
      </c>
      <c r="I22" s="26"/>
    </row>
    <row r="23" spans="2:13" s="13" customFormat="1">
      <c r="B23" s="60"/>
      <c r="C23" s="37" t="s">
        <v>24</v>
      </c>
      <c r="D23" s="41" t="s">
        <v>23</v>
      </c>
      <c r="E23" s="40" t="s">
        <v>23</v>
      </c>
      <c r="F23" s="38">
        <v>1.52</v>
      </c>
      <c r="G23" s="38">
        <f t="shared" si="1"/>
        <v>1.52</v>
      </c>
      <c r="H23" s="39">
        <f t="shared" si="2"/>
        <v>1.8312840421547133E-4</v>
      </c>
      <c r="I23" s="26"/>
    </row>
    <row r="24" spans="2:13" s="13" customFormat="1">
      <c r="B24" s="60"/>
      <c r="C24" s="37" t="s">
        <v>20</v>
      </c>
      <c r="D24" s="41" t="s">
        <v>23</v>
      </c>
      <c r="E24" s="38">
        <v>0.94</v>
      </c>
      <c r="F24" s="40" t="s">
        <v>23</v>
      </c>
      <c r="G24" s="38">
        <f t="shared" si="1"/>
        <v>0.94</v>
      </c>
      <c r="H24" s="39">
        <f t="shared" si="2"/>
        <v>1.1325046050167305E-4</v>
      </c>
      <c r="I24" s="26"/>
    </row>
    <row r="25" spans="2:13" s="13" customFormat="1">
      <c r="B25" s="60"/>
      <c r="C25" s="37" t="s">
        <v>34</v>
      </c>
      <c r="D25" s="41" t="s">
        <v>23</v>
      </c>
      <c r="E25" s="40" t="s">
        <v>23</v>
      </c>
      <c r="F25" s="38">
        <v>1.9</v>
      </c>
      <c r="G25" s="38">
        <f t="shared" si="1"/>
        <v>1.9</v>
      </c>
      <c r="H25" s="39">
        <f t="shared" si="2"/>
        <v>2.2891050526933915E-4</v>
      </c>
      <c r="I25" s="26"/>
    </row>
    <row r="26" spans="2:13" s="13" customFormat="1">
      <c r="B26" s="60"/>
      <c r="C26" s="37" t="s">
        <v>15</v>
      </c>
      <c r="D26" s="41" t="s">
        <v>23</v>
      </c>
      <c r="E26" s="38">
        <v>120.61</v>
      </c>
      <c r="F26" s="40" t="s">
        <v>23</v>
      </c>
      <c r="G26" s="38">
        <f t="shared" si="1"/>
        <v>120.61</v>
      </c>
      <c r="H26" s="39">
        <f t="shared" si="2"/>
        <v>1.4530997916071051E-2</v>
      </c>
      <c r="I26" s="26"/>
    </row>
    <row r="27" spans="2:13" s="13" customFormat="1">
      <c r="B27" s="61"/>
      <c r="C27" s="42" t="s">
        <v>26</v>
      </c>
      <c r="D27" s="43" t="s">
        <v>23</v>
      </c>
      <c r="E27" s="44" t="s">
        <v>23</v>
      </c>
      <c r="F27" s="45">
        <v>84.3</v>
      </c>
      <c r="G27" s="45">
        <f t="shared" si="1"/>
        <v>84.3</v>
      </c>
      <c r="H27" s="46">
        <f t="shared" si="2"/>
        <v>1.0156397681160679E-2</v>
      </c>
      <c r="I27" s="26"/>
    </row>
    <row r="28" spans="2:13" s="13" customFormat="1">
      <c r="B28" s="60" t="s">
        <v>35</v>
      </c>
      <c r="C28" s="37" t="s">
        <v>1</v>
      </c>
      <c r="D28" s="47">
        <v>0</v>
      </c>
      <c r="E28" s="48">
        <v>204.53999999999996</v>
      </c>
      <c r="F28" s="38">
        <v>134</v>
      </c>
      <c r="G28" s="48">
        <f t="shared" si="1"/>
        <v>338.53999999999996</v>
      </c>
      <c r="H28" s="39">
        <f t="shared" si="2"/>
        <v>4.078703287046425E-2</v>
      </c>
      <c r="I28" s="26"/>
    </row>
    <row r="29" spans="2:13" s="13" customFormat="1">
      <c r="B29" s="60"/>
      <c r="C29" s="37" t="s">
        <v>3</v>
      </c>
      <c r="D29" s="48">
        <v>0</v>
      </c>
      <c r="E29" s="48">
        <v>17.7</v>
      </c>
      <c r="F29" s="48">
        <v>0</v>
      </c>
      <c r="G29" s="48">
        <f t="shared" si="1"/>
        <v>17.7</v>
      </c>
      <c r="H29" s="39">
        <f t="shared" si="2"/>
        <v>2.1324820754038435E-3</v>
      </c>
      <c r="I29" s="26"/>
    </row>
    <row r="30" spans="2:13" s="13" customFormat="1">
      <c r="B30" s="60"/>
      <c r="C30" s="37" t="s">
        <v>36</v>
      </c>
      <c r="D30" s="48">
        <v>0</v>
      </c>
      <c r="E30" s="48">
        <v>0</v>
      </c>
      <c r="F30" s="38">
        <v>65.7</v>
      </c>
      <c r="G30" s="48">
        <f t="shared" si="1"/>
        <v>65.7</v>
      </c>
      <c r="H30" s="39">
        <f t="shared" si="2"/>
        <v>7.9154843137871495E-3</v>
      </c>
      <c r="I30" s="26"/>
    </row>
    <row r="31" spans="2:13" s="13" customFormat="1">
      <c r="B31" s="60"/>
      <c r="C31" s="37" t="s">
        <v>28</v>
      </c>
      <c r="D31" s="48">
        <v>0</v>
      </c>
      <c r="E31" s="48">
        <v>0</v>
      </c>
      <c r="F31" s="48">
        <v>0.3</v>
      </c>
      <c r="G31" s="48">
        <f t="shared" si="1"/>
        <v>0.3</v>
      </c>
      <c r="H31" s="39">
        <f t="shared" si="2"/>
        <v>3.6143763989895655E-5</v>
      </c>
      <c r="I31" s="26"/>
    </row>
    <row r="32" spans="2:13" s="13" customFormat="1">
      <c r="B32" s="60"/>
      <c r="C32" s="37" t="s">
        <v>2</v>
      </c>
      <c r="D32" s="38">
        <v>5.5</v>
      </c>
      <c r="E32" s="48">
        <v>0</v>
      </c>
      <c r="F32" s="48">
        <v>0</v>
      </c>
      <c r="G32" s="48">
        <f t="shared" si="1"/>
        <v>5.5</v>
      </c>
      <c r="H32" s="39">
        <f t="shared" si="2"/>
        <v>6.6263567314808704E-4</v>
      </c>
      <c r="I32" s="26"/>
    </row>
    <row r="33" spans="2:9" s="13" customFormat="1">
      <c r="B33" s="60"/>
      <c r="C33" s="37" t="s">
        <v>32</v>
      </c>
      <c r="D33" s="48">
        <v>0</v>
      </c>
      <c r="E33" s="48">
        <v>6.6</v>
      </c>
      <c r="F33" s="48">
        <v>0</v>
      </c>
      <c r="G33" s="48">
        <f t="shared" si="1"/>
        <v>6.6</v>
      </c>
      <c r="H33" s="39">
        <f t="shared" si="2"/>
        <v>7.951628077777044E-4</v>
      </c>
      <c r="I33" s="26"/>
    </row>
    <row r="34" spans="2:9" s="13" customFormat="1">
      <c r="B34" s="19"/>
      <c r="C34" s="37" t="s">
        <v>15</v>
      </c>
      <c r="D34" s="48"/>
      <c r="E34" s="48">
        <v>13.95</v>
      </c>
      <c r="F34" s="48"/>
      <c r="G34" s="48">
        <f t="shared" si="1"/>
        <v>13.95</v>
      </c>
      <c r="H34" s="39">
        <f t="shared" si="2"/>
        <v>1.680685025530148E-3</v>
      </c>
      <c r="I34" s="26"/>
    </row>
    <row r="35" spans="2:9" s="13" customFormat="1">
      <c r="B35" s="19"/>
      <c r="C35" s="49" t="s">
        <v>31</v>
      </c>
      <c r="D35" s="48">
        <v>10.130000000000001</v>
      </c>
      <c r="E35" s="48"/>
      <c r="F35" s="48"/>
      <c r="G35" s="48">
        <f t="shared" si="1"/>
        <v>10.130000000000001</v>
      </c>
      <c r="H35" s="39">
        <f t="shared" si="2"/>
        <v>1.2204544307254767E-3</v>
      </c>
      <c r="I35" s="26"/>
    </row>
    <row r="36" spans="2:9" s="13" customFormat="1">
      <c r="B36" s="59" t="s">
        <v>21</v>
      </c>
      <c r="C36" s="59"/>
      <c r="D36" s="30">
        <f>+SUM(D16:D35)</f>
        <v>82.63</v>
      </c>
      <c r="E36" s="30">
        <f>+SUM(E16:E35)</f>
        <v>961.25000000000023</v>
      </c>
      <c r="F36" s="30">
        <f>+SUM(F16:F35)</f>
        <v>1336.8009999999999</v>
      </c>
      <c r="G36" s="30">
        <f>+SUM(G16:G35)</f>
        <v>2380.6809999999996</v>
      </c>
      <c r="H36" s="35">
        <f>+SUM(H16:H35)</f>
        <v>0.28682257399742922</v>
      </c>
      <c r="I36" s="27"/>
    </row>
    <row r="37" spans="2:9">
      <c r="B37" s="8"/>
      <c r="C37" s="9"/>
      <c r="D37" s="31"/>
      <c r="E37" s="31"/>
      <c r="F37" s="31"/>
      <c r="G37" s="31"/>
      <c r="H37" s="36"/>
      <c r="I37" s="7"/>
    </row>
    <row r="38" spans="2:9" ht="17.25" customHeight="1">
      <c r="B38" s="55" t="s">
        <v>22</v>
      </c>
      <c r="C38" s="55"/>
      <c r="D38" s="32">
        <f>+D14+D36</f>
        <v>3886.91</v>
      </c>
      <c r="E38" s="32">
        <f>+E14+E36</f>
        <v>2862.2660000000005</v>
      </c>
      <c r="F38" s="32">
        <f>+F14+F36</f>
        <v>1551.011</v>
      </c>
      <c r="G38" s="32">
        <f>+G14+G36</f>
        <v>8300.1869999999981</v>
      </c>
      <c r="H38" s="34">
        <f>+H14+H36</f>
        <v>1.0000000000000002</v>
      </c>
    </row>
    <row r="39" spans="2:9" ht="11.25" customHeight="1">
      <c r="B39" s="56" t="s">
        <v>39</v>
      </c>
      <c r="C39" s="56"/>
      <c r="D39" s="56"/>
      <c r="E39" s="56"/>
      <c r="F39" s="56"/>
      <c r="G39" s="56"/>
      <c r="H39" s="56"/>
    </row>
    <row r="40" spans="2:9" ht="14.25" customHeight="1">
      <c r="B40" s="57"/>
      <c r="C40" s="57"/>
      <c r="D40" s="57"/>
      <c r="E40" s="57"/>
      <c r="F40" s="57"/>
      <c r="G40" s="57"/>
      <c r="H40" s="57"/>
    </row>
    <row r="41" spans="2:9" ht="15.75" customHeight="1">
      <c r="B41" s="3"/>
      <c r="C41" s="3"/>
      <c r="D41" s="3"/>
      <c r="E41" s="3"/>
      <c r="F41" s="3"/>
      <c r="G41" s="3"/>
      <c r="H41" s="3"/>
    </row>
    <row r="42" spans="2:9" ht="13.5" customHeight="1"/>
  </sheetData>
  <mergeCells count="17">
    <mergeCell ref="B1:H1"/>
    <mergeCell ref="B3:H3"/>
    <mergeCell ref="B5:H5"/>
    <mergeCell ref="D6:F6"/>
    <mergeCell ref="B2:H2"/>
    <mergeCell ref="B38:C38"/>
    <mergeCell ref="B39:H39"/>
    <mergeCell ref="B40:H40"/>
    <mergeCell ref="D8:F8"/>
    <mergeCell ref="B14:C14"/>
    <mergeCell ref="B16:B27"/>
    <mergeCell ref="B28:B33"/>
    <mergeCell ref="B36:C36"/>
    <mergeCell ref="B10:B13"/>
    <mergeCell ref="B6:B8"/>
    <mergeCell ref="G6:G8"/>
    <mergeCell ref="H6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Longitud LT a diciembre 2021</vt:lpstr>
      <vt:lpstr>'Longitud LT a diciembre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UCRT</dc:creator>
  <cp:lastModifiedBy>Boris Alvaro Calderon Villanueva</cp:lastModifiedBy>
  <cp:lastPrinted>2022-02-24T12:44:06Z</cp:lastPrinted>
  <dcterms:created xsi:type="dcterms:W3CDTF">2011-02-03T22:20:02Z</dcterms:created>
  <dcterms:modified xsi:type="dcterms:W3CDTF">2022-09-21T18:30:42Z</dcterms:modified>
</cp:coreProperties>
</file>